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Лист1!$C$45</definedName>
    <definedName name="_xlnm.Print_Titles" localSheetId="0">Лист1!$6:$6</definedName>
  </definedNames>
  <calcPr calcId="162913" iterateDelta="1E-4"/>
</workbook>
</file>

<file path=xl/calcChain.xml><?xml version="1.0" encoding="utf-8"?>
<calcChain xmlns="http://schemas.openxmlformats.org/spreadsheetml/2006/main">
  <c r="K26" i="1" l="1"/>
  <c r="K29" i="1"/>
  <c r="K30" i="1"/>
  <c r="K31" i="1"/>
  <c r="K32" i="1"/>
  <c r="K33" i="1"/>
  <c r="K34" i="1"/>
  <c r="K35" i="1"/>
  <c r="K36" i="1"/>
  <c r="K37" i="1"/>
  <c r="K38" i="1"/>
  <c r="K39" i="1"/>
  <c r="K28" i="1"/>
  <c r="K40" i="1"/>
  <c r="K41" i="1"/>
  <c r="K42" i="1"/>
  <c r="K43" i="1"/>
  <c r="K44" i="1"/>
  <c r="K45" i="1"/>
  <c r="K46" i="1"/>
  <c r="K47" i="1"/>
  <c r="K48" i="1"/>
  <c r="K49" i="1"/>
  <c r="K2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8" i="1"/>
  <c r="G26" i="1"/>
  <c r="G29" i="1"/>
  <c r="G30" i="1"/>
  <c r="G31" i="1"/>
  <c r="G32" i="1"/>
  <c r="G33" i="1"/>
  <c r="G34" i="1"/>
  <c r="G35" i="1"/>
  <c r="G36" i="1"/>
  <c r="G37" i="1"/>
  <c r="G38" i="1"/>
  <c r="G39" i="1"/>
  <c r="G28" i="1"/>
  <c r="G40" i="1"/>
  <c r="G41" i="1"/>
  <c r="G42" i="1"/>
  <c r="G45" i="1"/>
  <c r="G46" i="1"/>
  <c r="G27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8" i="1"/>
  <c r="D50" i="1"/>
  <c r="C50" i="1"/>
  <c r="E26" i="1"/>
  <c r="E29" i="1"/>
  <c r="E30" i="1"/>
  <c r="E31" i="1"/>
  <c r="E32" i="1"/>
  <c r="E33" i="1"/>
  <c r="E34" i="1"/>
  <c r="E35" i="1"/>
  <c r="E36" i="1"/>
  <c r="E37" i="1"/>
  <c r="E39" i="1"/>
  <c r="E28" i="1"/>
  <c r="E40" i="1"/>
  <c r="E41" i="1"/>
  <c r="E42" i="1"/>
  <c r="E43" i="1"/>
  <c r="E44" i="1"/>
  <c r="E45" i="1"/>
  <c r="E27" i="1"/>
  <c r="E9" i="1"/>
  <c r="E10" i="1"/>
  <c r="E11" i="1"/>
  <c r="E12" i="1"/>
  <c r="E13" i="1"/>
  <c r="E14" i="1"/>
  <c r="E15" i="1"/>
  <c r="E16" i="1"/>
  <c r="E17" i="1"/>
  <c r="E18" i="1"/>
  <c r="E19" i="1"/>
  <c r="E8" i="1"/>
  <c r="D24" i="1"/>
  <c r="G24" i="1" s="1"/>
  <c r="C24" i="1"/>
  <c r="E24" i="1" l="1"/>
  <c r="K50" i="1"/>
  <c r="D51" i="1"/>
  <c r="G50" i="1"/>
  <c r="E50" i="1"/>
  <c r="K24" i="1"/>
  <c r="F50" i="1"/>
  <c r="C51" i="1"/>
  <c r="E51" i="1" l="1"/>
  <c r="D53" i="1"/>
  <c r="F24" i="1"/>
  <c r="F33" i="1"/>
  <c r="F9" i="1"/>
  <c r="F44" i="1"/>
  <c r="G51" i="1"/>
  <c r="F30" i="1"/>
  <c r="F34" i="1"/>
  <c r="F38" i="1"/>
  <c r="F41" i="1"/>
  <c r="F45" i="1"/>
  <c r="F49" i="1"/>
  <c r="F20" i="1"/>
  <c r="F10" i="1"/>
  <c r="F14" i="1"/>
  <c r="F8" i="1"/>
  <c r="F31" i="1"/>
  <c r="F35" i="1"/>
  <c r="F39" i="1"/>
  <c r="F42" i="1"/>
  <c r="F46" i="1"/>
  <c r="F21" i="1"/>
  <c r="F18" i="1"/>
  <c r="F11" i="1"/>
  <c r="F15" i="1"/>
  <c r="K51" i="1"/>
  <c r="F26" i="1"/>
  <c r="F32" i="1"/>
  <c r="F36" i="1"/>
  <c r="F28" i="1"/>
  <c r="F43" i="1"/>
  <c r="F47" i="1"/>
  <c r="F51" i="1"/>
  <c r="F22" i="1"/>
  <c r="F19" i="1"/>
  <c r="F12" i="1"/>
  <c r="F16" i="1"/>
  <c r="F29" i="1"/>
  <c r="F37" i="1"/>
  <c r="F40" i="1"/>
  <c r="F48" i="1"/>
  <c r="F27" i="1"/>
  <c r="F23" i="1"/>
  <c r="F13" i="1"/>
  <c r="F17" i="1"/>
</calcChain>
</file>

<file path=xl/sharedStrings.xml><?xml version="1.0" encoding="utf-8"?>
<sst xmlns="http://schemas.openxmlformats.org/spreadsheetml/2006/main" count="74" uniqueCount="57">
  <si>
    <t>(тыс. рублей)</t>
  </si>
  <si>
    <t>№</t>
  </si>
  <si>
    <t>Территориальные органы федеральных органов власти</t>
  </si>
  <si>
    <t>Управление Министерства внутренних дел России по Брянской области</t>
  </si>
  <si>
    <t>Федеральная служба государственной регистрации, кадастра и картографии</t>
  </si>
  <si>
    <t>Федеральная служба по надзору в сфере природопользования</t>
  </si>
  <si>
    <t>Федеральная служба судебных приставов</t>
  </si>
  <si>
    <t>Министерство Российской Федерации по делам гражданской обороны, чрезвычайным ситуациям и ликвидации последствий стихийных бедствий</t>
  </si>
  <si>
    <t>Федеральная антимонопольная служба</t>
  </si>
  <si>
    <t>Федеральная служба по надзору в сфере транспорта</t>
  </si>
  <si>
    <t>Федеральная служба по надзору в сфере защиты прав потребителей и благополучия человека</t>
  </si>
  <si>
    <t>Министерство юстиции Российской Федерации</t>
  </si>
  <si>
    <t>Федеральное агентство лесного хозяйства</t>
  </si>
  <si>
    <t>Федеральная служба по надзору в сфере связи, информационных технологий и массовых коммуникаций</t>
  </si>
  <si>
    <t>Министерство обороны РФ</t>
  </si>
  <si>
    <t>Генеральная прокуратура Российской Федерации</t>
  </si>
  <si>
    <t>Итого</t>
  </si>
  <si>
    <t>Органы государственной власти Брянской области</t>
  </si>
  <si>
    <t>Управление имущественных отношений Брянской области</t>
  </si>
  <si>
    <t>Управление  лесами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</si>
  <si>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</si>
  <si>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Государственная  инспекция по надзору за техническим состоянием самоходных машин и других видов техники Брянской области</t>
  </si>
  <si>
    <t>Администрация  Губернатора Брянской области и Правительства Брянской области</t>
  </si>
  <si>
    <t>Департамент семьи, социальной и демографической политики Брянской области</t>
  </si>
  <si>
    <t>Департамент  природных ресурсов и экологии Брянской области</t>
  </si>
  <si>
    <t>Департамент  сельского хозяйства Брянской области</t>
  </si>
  <si>
    <t>Департамент  здравоохранения Брянской области</t>
  </si>
  <si>
    <t>Департамент  образования и науки Брянской области</t>
  </si>
  <si>
    <t>Департамент  промышленности, транспорта и связи Брянской области</t>
  </si>
  <si>
    <t>Управление государственного регулирования тарифов Брянской области</t>
  </si>
  <si>
    <t>Департамент  культуры Брянской области</t>
  </si>
  <si>
    <t>Государственная жилищная инспекция Брянской области</t>
  </si>
  <si>
    <t>Управление  государственной службы по труду и занятости населения Брянской области</t>
  </si>
  <si>
    <t>Департамент  экономического развития Брянской области</t>
  </si>
  <si>
    <t>Департамент  финансов Брянской области</t>
  </si>
  <si>
    <t>Управление  физической культуры и спорта Брянской области</t>
  </si>
  <si>
    <t>Управление по охране и сохранению историко-культурного наследия Брянской области</t>
  </si>
  <si>
    <t>-</t>
  </si>
  <si>
    <t>Всего</t>
  </si>
  <si>
    <t xml:space="preserve">Анализ администрирования налоговых и неналоговых доходов областного бюджета </t>
  </si>
  <si>
    <t>Администраторы доходов</t>
  </si>
  <si>
    <t>Федеральная служба войск национальной гвардии Российской Федерации</t>
  </si>
  <si>
    <t>Департамент региональной безопасности Брянской области</t>
  </si>
  <si>
    <t>Невыясненные поступления</t>
  </si>
  <si>
    <t xml:space="preserve">администраторами доходов за 1 квартал 2018 года </t>
  </si>
  <si>
    <t>Управление ветеринарии Брянской области</t>
  </si>
  <si>
    <t>Департамент строительства Брянской области</t>
  </si>
  <si>
    <t>Управление мировой юстиции Брянской орбласти</t>
  </si>
  <si>
    <t>Приложение 2</t>
  </si>
  <si>
    <t>Прогноз доходов 
на 2018 год</t>
  </si>
  <si>
    <t>Кассовое исполнение за 1 квартал 2018 года</t>
  </si>
  <si>
    <t>Темп роста к 1 кварталу 2017 года, %</t>
  </si>
  <si>
    <t>Структура доходов, %</t>
  </si>
  <si>
    <t>Процент исполнения, %</t>
  </si>
  <si>
    <t>Федеральная налоговая служба</t>
  </si>
  <si>
    <t>Федеральное казначейство</t>
  </si>
  <si>
    <t>Управление записи актов гражданского состояния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</si>
</sst>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BreakPreview" topLeftCell="A9" zoomScaleNormal="100" zoomScaleSheetLayoutView="100" workbookViewId="0">
      <selection activeCell="B21" sqref="B21"/>
    </sheetView>
  </sheetViews>
  <sheetFormatPr defaultRowHeight="15" x14ac:dyDescent="0.25"/>
  <cols>
    <col min="1" max="1" width="3.28515625" bestFit="1" customWidth="1"/>
    <col min="2" max="2" width="40.7109375" customWidth="1"/>
    <col min="3" max="3" width="13.42578125" customWidth="1"/>
    <col min="4" max="4" width="12.7109375" customWidth="1"/>
    <col min="5" max="5" width="8.140625" customWidth="1"/>
    <col min="6" max="6" width="9.7109375" customWidth="1"/>
    <col min="7" max="7" width="10" customWidth="1"/>
    <col min="8" max="8" width="9.5703125" hidden="1" customWidth="1"/>
    <col min="9" max="9" width="14.7109375" hidden="1" customWidth="1"/>
    <col min="10" max="10" width="0" hidden="1" customWidth="1"/>
    <col min="11" max="11" width="18.85546875" style="19" hidden="1" customWidth="1"/>
  </cols>
  <sheetData>
    <row r="1" spans="1:11" ht="15.75" x14ac:dyDescent="0.25">
      <c r="F1" s="18"/>
      <c r="G1" s="2" t="s">
        <v>48</v>
      </c>
    </row>
    <row r="2" spans="1:11" ht="15.75" x14ac:dyDescent="0.25">
      <c r="A2" s="1"/>
    </row>
    <row r="3" spans="1:11" ht="15.75" x14ac:dyDescent="0.25">
      <c r="C3" s="1" t="s">
        <v>39</v>
      </c>
    </row>
    <row r="4" spans="1:11" ht="15.75" x14ac:dyDescent="0.25">
      <c r="C4" s="1" t="s">
        <v>44</v>
      </c>
    </row>
    <row r="5" spans="1:11" ht="15.75" x14ac:dyDescent="0.25">
      <c r="G5" s="2" t="s">
        <v>0</v>
      </c>
    </row>
    <row r="6" spans="1:11" ht="66" customHeight="1" x14ac:dyDescent="0.25">
      <c r="A6" s="3" t="s">
        <v>1</v>
      </c>
      <c r="B6" s="4" t="s">
        <v>40</v>
      </c>
      <c r="C6" s="21" t="s">
        <v>49</v>
      </c>
      <c r="D6" s="21" t="s">
        <v>50</v>
      </c>
      <c r="E6" s="22" t="s">
        <v>53</v>
      </c>
      <c r="F6" s="22" t="s">
        <v>52</v>
      </c>
      <c r="G6" s="22" t="s">
        <v>51</v>
      </c>
    </row>
    <row r="7" spans="1:11" ht="18" customHeight="1" x14ac:dyDescent="0.25">
      <c r="A7" s="27" t="s">
        <v>2</v>
      </c>
      <c r="B7" s="27"/>
      <c r="C7" s="27"/>
      <c r="D7" s="27"/>
      <c r="E7" s="27"/>
      <c r="F7" s="27"/>
      <c r="G7" s="27"/>
    </row>
    <row r="8" spans="1:11" ht="19.5" customHeight="1" x14ac:dyDescent="0.25">
      <c r="A8" s="5">
        <v>1</v>
      </c>
      <c r="B8" s="24" t="s">
        <v>54</v>
      </c>
      <c r="C8" s="13">
        <v>20858667</v>
      </c>
      <c r="D8" s="13">
        <v>4729384.4000000004</v>
      </c>
      <c r="E8" s="9">
        <f>D8/C8*100</f>
        <v>22.67347381306773</v>
      </c>
      <c r="F8" s="9">
        <f>D8/$D$51*100</f>
        <v>83.632853075032969</v>
      </c>
      <c r="G8" s="9">
        <f>D8/I8*100</f>
        <v>99.380025372732547</v>
      </c>
      <c r="I8" s="13">
        <v>4758888.3</v>
      </c>
      <c r="K8" s="20">
        <f>D8-I8</f>
        <v>-29503.899999999441</v>
      </c>
    </row>
    <row r="9" spans="1:11" ht="22.5" customHeight="1" x14ac:dyDescent="0.25">
      <c r="A9" s="6">
        <v>2</v>
      </c>
      <c r="B9" s="24" t="s">
        <v>55</v>
      </c>
      <c r="C9" s="14">
        <v>3134467</v>
      </c>
      <c r="D9" s="14">
        <v>686594.3</v>
      </c>
      <c r="E9" s="9">
        <f t="shared" ref="E9:E24" si="0">D9/C9*100</f>
        <v>21.904658750594599</v>
      </c>
      <c r="F9" s="9">
        <f>D9/$D$51*100</f>
        <v>12.141504127694741</v>
      </c>
      <c r="G9" s="9">
        <f t="shared" ref="G9:G24" si="1">D9/I9*100</f>
        <v>108.04608535837497</v>
      </c>
      <c r="I9" s="14">
        <v>635464.30000000005</v>
      </c>
      <c r="K9" s="20">
        <f t="shared" ref="K9:K24" si="2">D9-I9</f>
        <v>51130</v>
      </c>
    </row>
    <row r="10" spans="1:11" ht="31.5" x14ac:dyDescent="0.25">
      <c r="A10" s="6">
        <v>3</v>
      </c>
      <c r="B10" s="24" t="s">
        <v>3</v>
      </c>
      <c r="C10" s="14">
        <v>297765</v>
      </c>
      <c r="D10" s="14">
        <v>80540.600000000006</v>
      </c>
      <c r="E10" s="9">
        <f t="shared" si="0"/>
        <v>27.048377075881991</v>
      </c>
      <c r="F10" s="9">
        <f>D10/$D$51*100</f>
        <v>1.4242530521255581</v>
      </c>
      <c r="G10" s="9">
        <f t="shared" si="1"/>
        <v>120.0711416960109</v>
      </c>
      <c r="I10" s="14">
        <v>67077.399999999994</v>
      </c>
      <c r="K10" s="20">
        <f t="shared" si="2"/>
        <v>13463.200000000012</v>
      </c>
    </row>
    <row r="11" spans="1:11" ht="31.5" x14ac:dyDescent="0.25">
      <c r="A11" s="6">
        <v>4</v>
      </c>
      <c r="B11" s="24" t="s">
        <v>4</v>
      </c>
      <c r="C11" s="14">
        <v>98972</v>
      </c>
      <c r="D11" s="14">
        <v>25996</v>
      </c>
      <c r="E11" s="9">
        <f t="shared" si="0"/>
        <v>26.26601463040052</v>
      </c>
      <c r="F11" s="9">
        <f>D11/$D$51*100</f>
        <v>0.45970457561845829</v>
      </c>
      <c r="G11" s="9">
        <f t="shared" si="1"/>
        <v>125.4711926906611</v>
      </c>
      <c r="I11" s="14">
        <v>20718.7</v>
      </c>
      <c r="K11" s="20">
        <f t="shared" si="2"/>
        <v>5277.2999999999993</v>
      </c>
    </row>
    <row r="12" spans="1:11" ht="31.5" x14ac:dyDescent="0.25">
      <c r="A12" s="6">
        <v>5</v>
      </c>
      <c r="B12" s="24" t="s">
        <v>5</v>
      </c>
      <c r="C12" s="14">
        <v>25275</v>
      </c>
      <c r="D12" s="14">
        <v>10451.9</v>
      </c>
      <c r="E12" s="9">
        <f t="shared" si="0"/>
        <v>41.352720079129575</v>
      </c>
      <c r="F12" s="9">
        <f>D12/$D$51*100</f>
        <v>0.18482790636661656</v>
      </c>
      <c r="G12" s="9">
        <f t="shared" si="1"/>
        <v>112.22311698072689</v>
      </c>
      <c r="I12" s="14">
        <v>9313.5</v>
      </c>
      <c r="K12" s="20">
        <f t="shared" si="2"/>
        <v>1138.3999999999996</v>
      </c>
    </row>
    <row r="13" spans="1:11" ht="64.5" customHeight="1" x14ac:dyDescent="0.25">
      <c r="A13" s="6">
        <v>6</v>
      </c>
      <c r="B13" s="24" t="s">
        <v>7</v>
      </c>
      <c r="C13" s="14">
        <v>1500</v>
      </c>
      <c r="D13" s="14">
        <v>130.5</v>
      </c>
      <c r="E13" s="9">
        <f t="shared" si="0"/>
        <v>8.6999999999999993</v>
      </c>
      <c r="F13" s="9">
        <f>D13/$D$51*100</f>
        <v>2.3077183842979232E-3</v>
      </c>
      <c r="G13" s="9">
        <f t="shared" si="1"/>
        <v>37.859007832898172</v>
      </c>
      <c r="I13" s="14">
        <v>344.7</v>
      </c>
      <c r="K13" s="20">
        <f t="shared" si="2"/>
        <v>-214.2</v>
      </c>
    </row>
    <row r="14" spans="1:11" ht="19.5" customHeight="1" x14ac:dyDescent="0.25">
      <c r="A14" s="6">
        <v>7</v>
      </c>
      <c r="B14" s="24" t="s">
        <v>6</v>
      </c>
      <c r="C14" s="14">
        <v>1720</v>
      </c>
      <c r="D14" s="14">
        <v>3566.9</v>
      </c>
      <c r="E14" s="9">
        <f t="shared" si="0"/>
        <v>207.37790697674421</v>
      </c>
      <c r="F14" s="9">
        <f>D14/$D$51*100</f>
        <v>6.3075867470898564E-2</v>
      </c>
      <c r="G14" s="9">
        <f t="shared" si="1"/>
        <v>457.64690787785474</v>
      </c>
      <c r="I14" s="14">
        <v>779.4</v>
      </c>
      <c r="K14" s="20">
        <f t="shared" si="2"/>
        <v>2787.5</v>
      </c>
    </row>
    <row r="15" spans="1:11" ht="15.75" x14ac:dyDescent="0.25">
      <c r="A15" s="6">
        <v>8</v>
      </c>
      <c r="B15" s="24" t="s">
        <v>8</v>
      </c>
      <c r="C15" s="14">
        <v>200</v>
      </c>
      <c r="D15" s="14">
        <v>268.39999999999998</v>
      </c>
      <c r="E15" s="9">
        <f t="shared" si="0"/>
        <v>134.19999999999999</v>
      </c>
      <c r="F15" s="9">
        <f>D15/$D$51*100</f>
        <v>4.7462958953682945E-3</v>
      </c>
      <c r="G15" s="9">
        <f t="shared" si="1"/>
        <v>144.61206896551724</v>
      </c>
      <c r="I15" s="14">
        <v>185.6</v>
      </c>
      <c r="K15" s="20">
        <f t="shared" si="2"/>
        <v>82.799999999999983</v>
      </c>
    </row>
    <row r="16" spans="1:11" ht="31.5" x14ac:dyDescent="0.25">
      <c r="A16" s="6">
        <v>9</v>
      </c>
      <c r="B16" s="24" t="s">
        <v>9</v>
      </c>
      <c r="C16" s="14">
        <v>1000</v>
      </c>
      <c r="D16" s="14">
        <v>200.5</v>
      </c>
      <c r="E16" s="9">
        <f t="shared" si="0"/>
        <v>20.05</v>
      </c>
      <c r="F16" s="9">
        <f>D16/$D$51*100</f>
        <v>3.5455749889021734E-3</v>
      </c>
      <c r="G16" s="9">
        <f t="shared" si="1"/>
        <v>73.985239852398522</v>
      </c>
      <c r="I16" s="14">
        <v>271</v>
      </c>
      <c r="K16" s="20">
        <f t="shared" si="2"/>
        <v>-70.5</v>
      </c>
    </row>
    <row r="17" spans="1:11" ht="31.5" x14ac:dyDescent="0.25">
      <c r="A17" s="6">
        <v>10</v>
      </c>
      <c r="B17" s="24" t="s">
        <v>11</v>
      </c>
      <c r="C17" s="14">
        <v>252</v>
      </c>
      <c r="D17" s="14">
        <v>23.2</v>
      </c>
      <c r="E17" s="9">
        <f t="shared" si="0"/>
        <v>9.2063492063492056</v>
      </c>
      <c r="F17" s="9">
        <f>D17/$D$51*100</f>
        <v>4.1026104609740853E-4</v>
      </c>
      <c r="G17" s="9">
        <f t="shared" si="1"/>
        <v>33.671988388969517</v>
      </c>
      <c r="I17" s="14">
        <v>68.900000000000006</v>
      </c>
      <c r="K17" s="20">
        <f t="shared" si="2"/>
        <v>-45.7</v>
      </c>
    </row>
    <row r="18" spans="1:11" ht="22.5" customHeight="1" x14ac:dyDescent="0.25">
      <c r="A18" s="6">
        <v>11</v>
      </c>
      <c r="B18" s="24" t="s">
        <v>12</v>
      </c>
      <c r="C18" s="14">
        <v>295</v>
      </c>
      <c r="D18" s="14">
        <v>27.2</v>
      </c>
      <c r="E18" s="9">
        <f t="shared" si="0"/>
        <v>9.2203389830508478</v>
      </c>
      <c r="F18" s="9">
        <f>D18/$D$51*100</f>
        <v>4.8099570921765142E-4</v>
      </c>
      <c r="G18" s="9">
        <f t="shared" si="1"/>
        <v>219.35483870967741</v>
      </c>
      <c r="I18" s="14">
        <v>12.4</v>
      </c>
      <c r="K18" s="20">
        <f t="shared" si="2"/>
        <v>14.799999999999999</v>
      </c>
    </row>
    <row r="19" spans="1:11" ht="47.25" x14ac:dyDescent="0.25">
      <c r="A19" s="6">
        <v>12</v>
      </c>
      <c r="B19" s="24" t="s">
        <v>13</v>
      </c>
      <c r="C19" s="14">
        <v>10</v>
      </c>
      <c r="D19" s="14">
        <v>8</v>
      </c>
      <c r="E19" s="9">
        <f t="shared" si="0"/>
        <v>80</v>
      </c>
      <c r="F19" s="9">
        <f>D19/$D$51*100</f>
        <v>1.4146932624048571E-4</v>
      </c>
      <c r="G19" s="9" t="s">
        <v>37</v>
      </c>
      <c r="I19" s="14">
        <v>0</v>
      </c>
      <c r="K19" s="20">
        <f t="shared" si="2"/>
        <v>8</v>
      </c>
    </row>
    <row r="20" spans="1:11" ht="33.75" customHeight="1" x14ac:dyDescent="0.25">
      <c r="A20" s="6">
        <v>13</v>
      </c>
      <c r="B20" s="25" t="s">
        <v>41</v>
      </c>
      <c r="C20" s="13">
        <v>0</v>
      </c>
      <c r="D20" s="13">
        <v>461.8</v>
      </c>
      <c r="E20" s="9" t="s">
        <v>37</v>
      </c>
      <c r="F20" s="9">
        <f>D20/$D$51*100</f>
        <v>8.1663168572320369E-3</v>
      </c>
      <c r="G20" s="9">
        <f t="shared" si="1"/>
        <v>233.11458859162042</v>
      </c>
      <c r="I20" s="13">
        <v>198.1</v>
      </c>
      <c r="K20" s="20">
        <f t="shared" si="2"/>
        <v>263.70000000000005</v>
      </c>
    </row>
    <row r="21" spans="1:11" ht="47.25" x14ac:dyDescent="0.25">
      <c r="A21" s="6">
        <v>14</v>
      </c>
      <c r="B21" s="24" t="s">
        <v>10</v>
      </c>
      <c r="C21" s="14">
        <v>0</v>
      </c>
      <c r="D21" s="14">
        <v>35.5</v>
      </c>
      <c r="E21" s="9" t="s">
        <v>37</v>
      </c>
      <c r="F21" s="9">
        <f>D21/$D$51*100</f>
        <v>6.2777013519215536E-4</v>
      </c>
      <c r="G21" s="9">
        <f t="shared" si="1"/>
        <v>44.654088050314463</v>
      </c>
      <c r="I21" s="14">
        <v>79.5</v>
      </c>
      <c r="K21" s="20">
        <f t="shared" si="2"/>
        <v>-44</v>
      </c>
    </row>
    <row r="22" spans="1:11" ht="15.75" x14ac:dyDescent="0.25">
      <c r="A22" s="6">
        <v>15</v>
      </c>
      <c r="B22" s="24" t="s">
        <v>14</v>
      </c>
      <c r="C22" s="14">
        <v>0</v>
      </c>
      <c r="D22" s="14">
        <v>27.8</v>
      </c>
      <c r="E22" s="9" t="s">
        <v>37</v>
      </c>
      <c r="F22" s="9">
        <f>D22/$D$51*100</f>
        <v>4.9160590868568778E-4</v>
      </c>
      <c r="G22" s="9">
        <f t="shared" si="1"/>
        <v>76.584022038567497</v>
      </c>
      <c r="I22" s="14">
        <v>36.299999999999997</v>
      </c>
      <c r="K22" s="20">
        <f t="shared" si="2"/>
        <v>-8.4999999999999964</v>
      </c>
    </row>
    <row r="23" spans="1:11" ht="31.5" x14ac:dyDescent="0.25">
      <c r="A23" s="6">
        <v>16</v>
      </c>
      <c r="B23" s="24" t="s">
        <v>15</v>
      </c>
      <c r="C23" s="14">
        <v>0</v>
      </c>
      <c r="D23" s="14">
        <v>11.8</v>
      </c>
      <c r="E23" s="9" t="s">
        <v>37</v>
      </c>
      <c r="F23" s="9">
        <f>D23/$D$51*100</f>
        <v>2.0866725620471646E-4</v>
      </c>
      <c r="G23" s="9">
        <f t="shared" si="1"/>
        <v>122.91666666666667</v>
      </c>
      <c r="I23" s="14">
        <v>9.6</v>
      </c>
      <c r="K23" s="20">
        <f t="shared" si="2"/>
        <v>2.2000000000000011</v>
      </c>
    </row>
    <row r="24" spans="1:11" ht="15.75" x14ac:dyDescent="0.25">
      <c r="A24" s="26" t="s">
        <v>16</v>
      </c>
      <c r="B24" s="26"/>
      <c r="C24" s="16">
        <f>SUM(C8:C23)</f>
        <v>24420123</v>
      </c>
      <c r="D24" s="16">
        <f>SUM(D8:D23)</f>
        <v>5537728.8000000007</v>
      </c>
      <c r="E24" s="23">
        <f t="shared" si="0"/>
        <v>22.676907892724376</v>
      </c>
      <c r="F24" s="23">
        <f>D24/$D$51*100</f>
        <v>97.927345279816691</v>
      </c>
      <c r="G24" s="23">
        <f t="shared" si="1"/>
        <v>100.80607120369964</v>
      </c>
      <c r="I24" s="15">
        <v>5493447.7000000002</v>
      </c>
      <c r="K24" s="20">
        <f t="shared" si="2"/>
        <v>44281.100000000559</v>
      </c>
    </row>
    <row r="25" spans="1:11" ht="15.75" x14ac:dyDescent="0.25">
      <c r="A25" s="28" t="s">
        <v>17</v>
      </c>
      <c r="B25" s="28"/>
      <c r="C25" s="28"/>
      <c r="D25" s="28"/>
      <c r="E25" s="28"/>
      <c r="F25" s="28"/>
      <c r="G25" s="28"/>
    </row>
    <row r="26" spans="1:11" ht="15.75" x14ac:dyDescent="0.25">
      <c r="A26" s="6">
        <v>1</v>
      </c>
      <c r="B26" s="24" t="s">
        <v>19</v>
      </c>
      <c r="C26" s="14">
        <v>99987</v>
      </c>
      <c r="D26" s="14">
        <v>46203.5</v>
      </c>
      <c r="E26" s="8">
        <f t="shared" ref="E26:E51" si="3">D26/C26*100</f>
        <v>46.20950723594067</v>
      </c>
      <c r="F26" s="8">
        <f>D26/$D$51*100</f>
        <v>0.81704725186903526</v>
      </c>
      <c r="G26" s="8">
        <f t="shared" ref="G26:G51" si="4">D26/I26*100</f>
        <v>218.18186111084876</v>
      </c>
      <c r="I26" s="8">
        <v>21176.6</v>
      </c>
      <c r="K26" s="20">
        <f t="shared" ref="K26:K51" si="5">D26-I26</f>
        <v>25026.9</v>
      </c>
    </row>
    <row r="27" spans="1:11" ht="31.5" x14ac:dyDescent="0.25">
      <c r="A27" s="6">
        <v>2</v>
      </c>
      <c r="B27" s="24" t="s">
        <v>18</v>
      </c>
      <c r="C27" s="14">
        <v>165908.4</v>
      </c>
      <c r="D27" s="14">
        <v>32559.599999999999</v>
      </c>
      <c r="E27" s="8">
        <f>D27/C27*100</f>
        <v>19.62504610978106</v>
      </c>
      <c r="F27" s="8">
        <f>D27/$D$51*100</f>
        <v>0.57577308433246477</v>
      </c>
      <c r="G27" s="8">
        <f>D27/I27*100</f>
        <v>123.61369486480535</v>
      </c>
      <c r="I27" s="7">
        <v>26339.8</v>
      </c>
      <c r="K27" s="20">
        <f>D27-I27</f>
        <v>6219.7999999999993</v>
      </c>
    </row>
    <row r="28" spans="1:11" ht="39.75" customHeight="1" x14ac:dyDescent="0.25">
      <c r="A28" s="6">
        <v>3</v>
      </c>
      <c r="B28" s="24" t="s">
        <v>22</v>
      </c>
      <c r="C28" s="14">
        <v>2600</v>
      </c>
      <c r="D28" s="14">
        <v>12749.1</v>
      </c>
      <c r="E28" s="8">
        <f>D28/C28*100</f>
        <v>490.35</v>
      </c>
      <c r="F28" s="8">
        <f>D28/$D$51*100</f>
        <v>0.22545082339657208</v>
      </c>
      <c r="G28" s="8">
        <f>D28/I28*100</f>
        <v>5761.0031631269767</v>
      </c>
      <c r="I28" s="8">
        <v>221.3</v>
      </c>
      <c r="K28" s="20">
        <f>D28-I28</f>
        <v>12527.800000000001</v>
      </c>
    </row>
    <row r="29" spans="1:11" ht="78.75" x14ac:dyDescent="0.25">
      <c r="A29" s="6">
        <v>4</v>
      </c>
      <c r="B29" s="24" t="s">
        <v>20</v>
      </c>
      <c r="C29" s="14">
        <v>42000</v>
      </c>
      <c r="D29" s="14">
        <v>6568.8</v>
      </c>
      <c r="E29" s="8">
        <f t="shared" si="3"/>
        <v>15.64</v>
      </c>
      <c r="F29" s="8">
        <f>D29/$D$51*100</f>
        <v>0.11616046377606283</v>
      </c>
      <c r="G29" s="8">
        <f t="shared" si="4"/>
        <v>97.590254048432627</v>
      </c>
      <c r="I29" s="8">
        <v>6731</v>
      </c>
      <c r="K29" s="20">
        <f t="shared" si="5"/>
        <v>-162.19999999999982</v>
      </c>
    </row>
    <row r="30" spans="1:11" ht="63" x14ac:dyDescent="0.25">
      <c r="A30" s="6">
        <v>5</v>
      </c>
      <c r="B30" s="24" t="s">
        <v>21</v>
      </c>
      <c r="C30" s="14">
        <v>15720</v>
      </c>
      <c r="D30" s="14">
        <v>3335.5</v>
      </c>
      <c r="E30" s="8">
        <f t="shared" si="3"/>
        <v>21.21819338422392</v>
      </c>
      <c r="F30" s="8">
        <f>D30/$D$51*100</f>
        <v>5.8983867209392506E-2</v>
      </c>
      <c r="G30" s="8">
        <f t="shared" si="4"/>
        <v>85.661821357029126</v>
      </c>
      <c r="I30" s="8">
        <v>3893.8</v>
      </c>
      <c r="K30" s="20">
        <f t="shared" si="5"/>
        <v>-558.30000000000018</v>
      </c>
    </row>
    <row r="31" spans="1:11" ht="31.5" x14ac:dyDescent="0.25">
      <c r="A31" s="6">
        <v>6</v>
      </c>
      <c r="B31" s="24" t="s">
        <v>46</v>
      </c>
      <c r="C31" s="14">
        <v>7723</v>
      </c>
      <c r="D31" s="14">
        <v>3042.8</v>
      </c>
      <c r="E31" s="8">
        <f t="shared" si="3"/>
        <v>39.399197203159396</v>
      </c>
      <c r="F31" s="8">
        <f>D31/$D$51*100</f>
        <v>5.3807858235568745E-2</v>
      </c>
      <c r="G31" s="8">
        <f t="shared" si="4"/>
        <v>150.79789870155616</v>
      </c>
      <c r="I31" s="8">
        <v>2017.8</v>
      </c>
      <c r="K31" s="20">
        <f t="shared" si="5"/>
        <v>1025.0000000000002</v>
      </c>
    </row>
    <row r="32" spans="1:11" ht="31.5" x14ac:dyDescent="0.25">
      <c r="A32" s="6">
        <v>7</v>
      </c>
      <c r="B32" s="24" t="s">
        <v>24</v>
      </c>
      <c r="C32" s="14">
        <v>11895</v>
      </c>
      <c r="D32" s="14">
        <v>851.3</v>
      </c>
      <c r="E32" s="8">
        <f t="shared" si="3"/>
        <v>7.1567885666246323</v>
      </c>
      <c r="F32" s="8">
        <f>D32/$D$51*100</f>
        <v>1.5054104678565685E-2</v>
      </c>
      <c r="G32" s="8">
        <f t="shared" si="4"/>
        <v>10.0957034261115</v>
      </c>
      <c r="I32" s="8">
        <v>8432.2999999999993</v>
      </c>
      <c r="K32" s="20">
        <f t="shared" si="5"/>
        <v>-7580.9999999999991</v>
      </c>
    </row>
    <row r="33" spans="1:11" ht="31.5" x14ac:dyDescent="0.25">
      <c r="A33" s="6">
        <v>8</v>
      </c>
      <c r="B33" s="24" t="s">
        <v>42</v>
      </c>
      <c r="C33" s="14">
        <v>4800</v>
      </c>
      <c r="D33" s="14">
        <v>730.6</v>
      </c>
      <c r="E33" s="8">
        <f t="shared" si="3"/>
        <v>15.220833333333333</v>
      </c>
      <c r="F33" s="8">
        <f>D33/$D$51*100</f>
        <v>1.2919686218912358E-2</v>
      </c>
      <c r="G33" s="8">
        <f t="shared" si="4"/>
        <v>71.973204610383206</v>
      </c>
      <c r="I33" s="8">
        <v>1015.1</v>
      </c>
      <c r="K33" s="20">
        <f t="shared" si="5"/>
        <v>-284.5</v>
      </c>
    </row>
    <row r="34" spans="1:11" ht="47.25" x14ac:dyDescent="0.25">
      <c r="A34" s="6">
        <v>9</v>
      </c>
      <c r="B34" s="24" t="s">
        <v>23</v>
      </c>
      <c r="C34" s="14">
        <v>7900</v>
      </c>
      <c r="D34" s="14">
        <v>3962</v>
      </c>
      <c r="E34" s="8">
        <f t="shared" si="3"/>
        <v>50.151898734177216</v>
      </c>
      <c r="F34" s="8">
        <f>D34/$D$51*100</f>
        <v>7.0062683820600546E-2</v>
      </c>
      <c r="G34" s="8">
        <f t="shared" si="4"/>
        <v>174.12323108024964</v>
      </c>
      <c r="I34" s="8">
        <v>2275.4</v>
      </c>
      <c r="K34" s="20">
        <f t="shared" si="5"/>
        <v>1686.6</v>
      </c>
    </row>
    <row r="35" spans="1:11" ht="31.5" x14ac:dyDescent="0.25">
      <c r="A35" s="6">
        <v>10</v>
      </c>
      <c r="B35" s="24" t="s">
        <v>25</v>
      </c>
      <c r="C35" s="14">
        <v>10550</v>
      </c>
      <c r="D35" s="14">
        <v>2151.3000000000002</v>
      </c>
      <c r="E35" s="8">
        <f t="shared" si="3"/>
        <v>20.391469194312798</v>
      </c>
      <c r="F35" s="8">
        <f>D35/$D$51*100</f>
        <v>3.8042870192644615E-2</v>
      </c>
      <c r="G35" s="8">
        <f t="shared" si="4"/>
        <v>70.634008602291772</v>
      </c>
      <c r="I35" s="8">
        <v>3045.7</v>
      </c>
      <c r="K35" s="20">
        <f t="shared" si="5"/>
        <v>-894.39999999999964</v>
      </c>
    </row>
    <row r="36" spans="1:11" ht="31.5" x14ac:dyDescent="0.25">
      <c r="A36" s="6">
        <v>11</v>
      </c>
      <c r="B36" s="24" t="s">
        <v>28</v>
      </c>
      <c r="C36" s="14">
        <v>1132</v>
      </c>
      <c r="D36" s="14">
        <v>289.8</v>
      </c>
      <c r="E36" s="8">
        <f t="shared" si="3"/>
        <v>25.600706713780919</v>
      </c>
      <c r="F36" s="8">
        <f>D36/$D$51*100</f>
        <v>5.1247263430615952E-3</v>
      </c>
      <c r="G36" s="8">
        <f t="shared" si="4"/>
        <v>110.82217973231359</v>
      </c>
      <c r="I36" s="8">
        <v>261.5</v>
      </c>
      <c r="K36" s="20">
        <f t="shared" si="5"/>
        <v>28.300000000000011</v>
      </c>
    </row>
    <row r="37" spans="1:11" ht="40.5" customHeight="1" x14ac:dyDescent="0.25">
      <c r="A37" s="6">
        <v>12</v>
      </c>
      <c r="B37" s="24" t="s">
        <v>29</v>
      </c>
      <c r="C37" s="14">
        <v>1200</v>
      </c>
      <c r="D37" s="14">
        <v>330</v>
      </c>
      <c r="E37" s="8">
        <f t="shared" si="3"/>
        <v>27.500000000000004</v>
      </c>
      <c r="F37" s="8">
        <f>D37/$D$51*100</f>
        <v>5.835609707420036E-3</v>
      </c>
      <c r="G37" s="8">
        <f t="shared" si="4"/>
        <v>111.56186612576064</v>
      </c>
      <c r="I37" s="8">
        <v>295.8</v>
      </c>
      <c r="K37" s="20">
        <f t="shared" si="5"/>
        <v>34.199999999999989</v>
      </c>
    </row>
    <row r="38" spans="1:11" ht="31.5" x14ac:dyDescent="0.25">
      <c r="A38" s="6">
        <v>13</v>
      </c>
      <c r="B38" s="24" t="s">
        <v>26</v>
      </c>
      <c r="C38" s="14">
        <v>0</v>
      </c>
      <c r="D38" s="14">
        <v>1641.7</v>
      </c>
      <c r="E38" s="8" t="s">
        <v>37</v>
      </c>
      <c r="F38" s="8">
        <f>D38/$D$51*100</f>
        <v>2.9031274111125677E-2</v>
      </c>
      <c r="G38" s="8">
        <f t="shared" si="4"/>
        <v>237.85859171254708</v>
      </c>
      <c r="I38" s="8">
        <v>690.2</v>
      </c>
      <c r="K38" s="20">
        <f t="shared" si="5"/>
        <v>951.5</v>
      </c>
    </row>
    <row r="39" spans="1:11" ht="31.5" x14ac:dyDescent="0.25">
      <c r="A39" s="6">
        <v>14</v>
      </c>
      <c r="B39" s="24" t="s">
        <v>30</v>
      </c>
      <c r="C39" s="14">
        <v>700</v>
      </c>
      <c r="D39" s="14">
        <v>324.3</v>
      </c>
      <c r="E39" s="8">
        <f t="shared" si="3"/>
        <v>46.328571428571429</v>
      </c>
      <c r="F39" s="8">
        <f>D39/$D$51*100</f>
        <v>5.7348128124736896E-3</v>
      </c>
      <c r="G39" s="8">
        <f t="shared" si="4"/>
        <v>138.7676508344031</v>
      </c>
      <c r="I39" s="8">
        <v>233.7</v>
      </c>
      <c r="K39" s="20">
        <f t="shared" si="5"/>
        <v>90.600000000000023</v>
      </c>
    </row>
    <row r="40" spans="1:11" ht="31.5" x14ac:dyDescent="0.25">
      <c r="A40" s="6">
        <v>15</v>
      </c>
      <c r="B40" s="24" t="s">
        <v>27</v>
      </c>
      <c r="C40" s="14">
        <v>1565</v>
      </c>
      <c r="D40" s="14">
        <v>549.20000000000005</v>
      </c>
      <c r="E40" s="8">
        <f t="shared" si="3"/>
        <v>35.092651757188506</v>
      </c>
      <c r="F40" s="8">
        <f>D40/$D$51*100</f>
        <v>9.711869246409344E-3</v>
      </c>
      <c r="G40" s="8">
        <f t="shared" si="4"/>
        <v>67.213315383673972</v>
      </c>
      <c r="I40" s="8">
        <v>817.1</v>
      </c>
      <c r="K40" s="20">
        <f t="shared" si="5"/>
        <v>-267.89999999999998</v>
      </c>
    </row>
    <row r="41" spans="1:11" ht="31.5" x14ac:dyDescent="0.25">
      <c r="A41" s="6">
        <v>16</v>
      </c>
      <c r="B41" s="24" t="s">
        <v>31</v>
      </c>
      <c r="C41" s="14">
        <v>325</v>
      </c>
      <c r="D41" s="14">
        <v>150</v>
      </c>
      <c r="E41" s="8">
        <f t="shared" si="3"/>
        <v>46.153846153846153</v>
      </c>
      <c r="F41" s="8">
        <f>D41/$D$51*100</f>
        <v>2.652549867009107E-3</v>
      </c>
      <c r="G41" s="8">
        <f t="shared" si="4"/>
        <v>214.28571428571428</v>
      </c>
      <c r="I41" s="8">
        <v>70</v>
      </c>
      <c r="K41" s="20">
        <f t="shared" si="5"/>
        <v>80</v>
      </c>
    </row>
    <row r="42" spans="1:11" ht="47.25" x14ac:dyDescent="0.25">
      <c r="A42" s="6">
        <v>17</v>
      </c>
      <c r="B42" s="24" t="s">
        <v>32</v>
      </c>
      <c r="C42" s="14">
        <v>337</v>
      </c>
      <c r="D42" s="14">
        <v>223.1</v>
      </c>
      <c r="E42" s="8">
        <f t="shared" si="3"/>
        <v>66.201780415430264</v>
      </c>
      <c r="F42" s="8">
        <f>D42/$D$51*100</f>
        <v>3.9452258355315451E-3</v>
      </c>
      <c r="G42" s="8">
        <f t="shared" si="4"/>
        <v>107.82986950217497</v>
      </c>
      <c r="I42" s="8">
        <v>206.9</v>
      </c>
      <c r="K42" s="20">
        <f t="shared" si="5"/>
        <v>16.199999999999989</v>
      </c>
    </row>
    <row r="43" spans="1:11" ht="31.5" x14ac:dyDescent="0.25">
      <c r="A43" s="6">
        <v>18</v>
      </c>
      <c r="B43" s="24" t="s">
        <v>34</v>
      </c>
      <c r="C43" s="14">
        <v>73</v>
      </c>
      <c r="D43" s="14">
        <v>49.8</v>
      </c>
      <c r="E43" s="8">
        <f t="shared" si="3"/>
        <v>68.219178082191775</v>
      </c>
      <c r="F43" s="8">
        <f>D43/$D$51*100</f>
        <v>8.8064655584702359E-4</v>
      </c>
      <c r="G43" s="8" t="s">
        <v>37</v>
      </c>
      <c r="I43" s="8">
        <v>0</v>
      </c>
      <c r="K43" s="20">
        <f t="shared" si="5"/>
        <v>49.8</v>
      </c>
    </row>
    <row r="44" spans="1:11" ht="47.25" x14ac:dyDescent="0.25">
      <c r="A44" s="6">
        <v>19</v>
      </c>
      <c r="B44" s="25" t="s">
        <v>36</v>
      </c>
      <c r="C44" s="13">
        <v>70</v>
      </c>
      <c r="D44" s="13">
        <v>60</v>
      </c>
      <c r="E44" s="8">
        <f t="shared" si="3"/>
        <v>85.714285714285708</v>
      </c>
      <c r="F44" s="8">
        <f>D44/$D$51*100</f>
        <v>1.0610199468036427E-3</v>
      </c>
      <c r="G44" s="8" t="s">
        <v>37</v>
      </c>
      <c r="I44" s="9" t="s">
        <v>37</v>
      </c>
      <c r="K44" s="20" t="e">
        <f t="shared" si="5"/>
        <v>#VALUE!</v>
      </c>
    </row>
    <row r="45" spans="1:11" ht="31.5" x14ac:dyDescent="0.25">
      <c r="A45" s="6">
        <v>20</v>
      </c>
      <c r="B45" s="24" t="s">
        <v>35</v>
      </c>
      <c r="C45" s="14">
        <v>50</v>
      </c>
      <c r="D45" s="14">
        <v>15</v>
      </c>
      <c r="E45" s="8">
        <f t="shared" si="3"/>
        <v>30</v>
      </c>
      <c r="F45" s="8">
        <f>D45/$D$51*100</f>
        <v>2.6525498670091068E-4</v>
      </c>
      <c r="G45" s="8">
        <f t="shared" si="4"/>
        <v>150</v>
      </c>
      <c r="I45" s="8">
        <v>10</v>
      </c>
      <c r="K45" s="20">
        <f t="shared" si="5"/>
        <v>5</v>
      </c>
    </row>
    <row r="46" spans="1:11" ht="31.5" x14ac:dyDescent="0.25">
      <c r="A46" s="6">
        <v>21</v>
      </c>
      <c r="B46" s="24" t="s">
        <v>33</v>
      </c>
      <c r="C46" s="14">
        <v>0</v>
      </c>
      <c r="D46" s="14">
        <v>1377.7</v>
      </c>
      <c r="E46" s="8" t="s">
        <v>37</v>
      </c>
      <c r="F46" s="8">
        <f>D46/$D$51*100</f>
        <v>2.4362786345189645E-2</v>
      </c>
      <c r="G46" s="8">
        <f t="shared" si="4"/>
        <v>154.79775280898878</v>
      </c>
      <c r="I46" s="8">
        <v>890</v>
      </c>
      <c r="K46" s="20">
        <f t="shared" si="5"/>
        <v>487.70000000000005</v>
      </c>
    </row>
    <row r="47" spans="1:11" ht="31.5" x14ac:dyDescent="0.25">
      <c r="A47" s="6">
        <v>22</v>
      </c>
      <c r="B47" s="24" t="s">
        <v>45</v>
      </c>
      <c r="C47" s="14">
        <v>0</v>
      </c>
      <c r="D47" s="14">
        <v>22.8</v>
      </c>
      <c r="E47" s="8" t="s">
        <v>37</v>
      </c>
      <c r="F47" s="8">
        <f>D47/$D$51*100</f>
        <v>4.0318757978538425E-4</v>
      </c>
      <c r="G47" s="8" t="s">
        <v>37</v>
      </c>
      <c r="I47" s="8"/>
      <c r="K47" s="20">
        <f t="shared" si="5"/>
        <v>22.8</v>
      </c>
    </row>
    <row r="48" spans="1:11" ht="33" customHeight="1" x14ac:dyDescent="0.25">
      <c r="A48" s="6">
        <v>23</v>
      </c>
      <c r="B48" s="24" t="s">
        <v>56</v>
      </c>
      <c r="C48" s="14">
        <v>0</v>
      </c>
      <c r="D48" s="14">
        <v>15.2</v>
      </c>
      <c r="E48" s="8" t="s">
        <v>37</v>
      </c>
      <c r="F48" s="8">
        <f>D48/$D$51*100</f>
        <v>2.6879171985692282E-4</v>
      </c>
      <c r="G48" s="8" t="s">
        <v>37</v>
      </c>
      <c r="I48" s="8"/>
      <c r="K48" s="20">
        <f t="shared" si="5"/>
        <v>15.2</v>
      </c>
    </row>
    <row r="49" spans="1:11" ht="31.5" x14ac:dyDescent="0.25">
      <c r="A49" s="6">
        <v>24</v>
      </c>
      <c r="B49" s="24" t="s">
        <v>47</v>
      </c>
      <c r="C49" s="14">
        <v>0</v>
      </c>
      <c r="D49" s="14">
        <v>4.2</v>
      </c>
      <c r="E49" s="8" t="s">
        <v>37</v>
      </c>
      <c r="F49" s="8">
        <f>D49/$D$51*100</f>
        <v>7.4271396276254996E-5</v>
      </c>
      <c r="G49" s="8" t="s">
        <v>37</v>
      </c>
      <c r="I49" s="8"/>
      <c r="K49" s="20">
        <f t="shared" si="5"/>
        <v>4.2</v>
      </c>
    </row>
    <row r="50" spans="1:11" ht="18" customHeight="1" x14ac:dyDescent="0.25">
      <c r="A50" s="29" t="s">
        <v>16</v>
      </c>
      <c r="B50" s="29"/>
      <c r="C50" s="16">
        <f>SUM(C26:C49)</f>
        <v>374535.4</v>
      </c>
      <c r="D50" s="16">
        <f>SUM(D26:D49)</f>
        <v>117207.30000000003</v>
      </c>
      <c r="E50" s="11">
        <f t="shared" si="3"/>
        <v>31.294051243220274</v>
      </c>
      <c r="F50" s="11">
        <f>D50/$D$51*100</f>
        <v>2.0726547201833108</v>
      </c>
      <c r="G50" s="11">
        <f t="shared" si="4"/>
        <v>149.0731837606838</v>
      </c>
      <c r="I50" s="10">
        <v>78624</v>
      </c>
      <c r="K50" s="20">
        <f t="shared" si="5"/>
        <v>38583.300000000032</v>
      </c>
    </row>
    <row r="51" spans="1:11" ht="18.75" customHeight="1" x14ac:dyDescent="0.25">
      <c r="A51" s="29" t="s">
        <v>38</v>
      </c>
      <c r="B51" s="29"/>
      <c r="C51" s="16">
        <f>C50+C24</f>
        <v>24794658.399999999</v>
      </c>
      <c r="D51" s="16">
        <f>D50+D24</f>
        <v>5654936.1000000006</v>
      </c>
      <c r="E51" s="11">
        <f t="shared" si="3"/>
        <v>22.807074043012427</v>
      </c>
      <c r="F51" s="11">
        <f>D51/$D$51*100</f>
        <v>100</v>
      </c>
      <c r="G51" s="11">
        <f t="shared" si="4"/>
        <v>101.48713807828425</v>
      </c>
      <c r="I51" s="11">
        <v>5572071.7000000002</v>
      </c>
      <c r="K51" s="20">
        <f t="shared" si="5"/>
        <v>82864.400000000373</v>
      </c>
    </row>
    <row r="52" spans="1:11" ht="15.75" hidden="1" x14ac:dyDescent="0.25">
      <c r="A52" s="26" t="s">
        <v>43</v>
      </c>
      <c r="B52" s="26"/>
      <c r="C52" s="17"/>
      <c r="D52" s="17">
        <v>-601.4</v>
      </c>
      <c r="E52" s="12"/>
      <c r="F52" s="12"/>
      <c r="G52" s="12"/>
      <c r="I52" s="12">
        <v>-22225.4</v>
      </c>
    </row>
    <row r="53" spans="1:11" ht="15.75" hidden="1" x14ac:dyDescent="0.25">
      <c r="A53" s="26" t="s">
        <v>16</v>
      </c>
      <c r="B53" s="26"/>
      <c r="C53" s="17"/>
      <c r="D53" s="17">
        <f>D51+D52</f>
        <v>5654334.7000000002</v>
      </c>
      <c r="E53" s="12"/>
      <c r="F53" s="12"/>
      <c r="G53" s="12"/>
      <c r="I53" s="12">
        <v>4699102.7</v>
      </c>
    </row>
  </sheetData>
  <mergeCells count="7">
    <mergeCell ref="A52:B52"/>
    <mergeCell ref="A53:B53"/>
    <mergeCell ref="A7:G7"/>
    <mergeCell ref="A24:B24"/>
    <mergeCell ref="A25:G25"/>
    <mergeCell ref="A50:B50"/>
    <mergeCell ref="A51:B51"/>
  </mergeCells>
  <pageMargins left="0.78740157480314965" right="0.19685039370078741" top="0.35433070866141736" bottom="0.35433070866141736" header="0.31496062992125984" footer="0.31496062992125984"/>
  <pageSetup paperSize="9" scale="92" orientation="portrait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Лист1!_GoBack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2018-05-25T08:14:47Z</dcterms:modified>
</cp:coreProperties>
</file>